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\сайты\доки\"/>
    </mc:Choice>
  </mc:AlternateContent>
  <bookViews>
    <workbookView xWindow="0" yWindow="0" windowWidth="23040" windowHeight="10668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8" i="1" s="1"/>
  <c r="C15" i="1"/>
  <c r="G15" i="1" s="1"/>
  <c r="C12" i="1"/>
  <c r="L11" i="1"/>
  <c r="G11" i="1"/>
  <c r="D9" i="1"/>
  <c r="C7" i="1"/>
  <c r="L6" i="1"/>
  <c r="F6" i="1"/>
  <c r="F11" i="1" s="1"/>
  <c r="D6" i="1"/>
  <c r="I6" i="1" s="1"/>
  <c r="I9" i="1" s="1"/>
  <c r="H9" i="1" s="1"/>
  <c r="C6" i="1"/>
  <c r="H6" i="1" s="1"/>
  <c r="B5" i="1"/>
  <c r="C5" i="1" s="1"/>
  <c r="D5" i="1" s="1"/>
  <c r="E5" i="1" s="1"/>
  <c r="F5" i="1" s="1"/>
  <c r="G5" i="1" s="1"/>
  <c r="H5" i="1" s="1"/>
  <c r="I5" i="1" s="1"/>
  <c r="J5" i="1" s="1"/>
  <c r="K5" i="1" s="1"/>
  <c r="L5" i="1" s="1"/>
  <c r="H12" i="1" l="1"/>
  <c r="H11" i="1"/>
  <c r="H18" i="1" s="1"/>
  <c r="H7" i="1"/>
  <c r="G18" i="1"/>
  <c r="G16" i="1"/>
  <c r="L15" i="1"/>
  <c r="L16" i="1" s="1"/>
  <c r="C18" i="1"/>
  <c r="H15" i="1"/>
  <c r="H16" i="1" s="1"/>
  <c r="C16" i="1"/>
  <c r="K6" i="1"/>
  <c r="K11" i="1" s="1"/>
  <c r="K15" i="1"/>
  <c r="F16" i="1"/>
  <c r="K18" i="1" l="1"/>
  <c r="K16" i="1"/>
  <c r="L18" i="1"/>
</calcChain>
</file>

<file path=xl/sharedStrings.xml><?xml version="1.0" encoding="utf-8"?>
<sst xmlns="http://schemas.openxmlformats.org/spreadsheetml/2006/main" count="43" uniqueCount="37">
  <si>
    <t>Баланс электрической энергии в сети ВН, СН и НН ООО "Сельхозэнерго"</t>
  </si>
  <si>
    <t>№ п/п</t>
  </si>
  <si>
    <t>Показатели</t>
  </si>
  <si>
    <t>Период регулирования (2016 г)</t>
  </si>
  <si>
    <t>Период регулирования (2017 г)</t>
  </si>
  <si>
    <t>Всего</t>
  </si>
  <si>
    <t>ВН</t>
  </si>
  <si>
    <t>СН 1</t>
  </si>
  <si>
    <t>СН 2</t>
  </si>
  <si>
    <t>НН</t>
  </si>
  <si>
    <t>1</t>
  </si>
  <si>
    <t>Поступление эл.энергии в сеть, всего</t>
  </si>
  <si>
    <t>1.1</t>
  </si>
  <si>
    <t>из смежной сети, всего</t>
  </si>
  <si>
    <t>в том числе из сети</t>
  </si>
  <si>
    <t>СН1</t>
  </si>
  <si>
    <t>СН2</t>
  </si>
  <si>
    <t>1.2</t>
  </si>
  <si>
    <t>от электростанций ПЭ (ЭСО)</t>
  </si>
  <si>
    <t>1.3</t>
  </si>
  <si>
    <t>от других поставщиков (в  т.ч. с оптового рынка)</t>
  </si>
  <si>
    <t>1.4</t>
  </si>
  <si>
    <t>поступление эл.энергии от других организаций</t>
  </si>
  <si>
    <t>2</t>
  </si>
  <si>
    <t>Потери электроэнергии в сети</t>
  </si>
  <si>
    <t>то же в %</t>
  </si>
  <si>
    <t>3</t>
  </si>
  <si>
    <t>Расход электроэнергии на производственные и хозяйственные нужды</t>
  </si>
  <si>
    <t>4</t>
  </si>
  <si>
    <t>Полезный отпуск из сети</t>
  </si>
  <si>
    <t>в т.ч. собственным потребителям ЭСО из них:</t>
  </si>
  <si>
    <t>потребителям, присоединенным к центру питания</t>
  </si>
  <si>
    <t>на генераторном напряжении</t>
  </si>
  <si>
    <t>4.2</t>
  </si>
  <si>
    <t>потребителям оптового рынка</t>
  </si>
  <si>
    <t>4.3</t>
  </si>
  <si>
    <t>Сальдо-переток в другие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</si>
</sst>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49" fontId="0" fillId="0" borderId="1" xfId="0" applyNumberForma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4" fontId="0" fillId="0" borderId="7" xfId="0" applyNumberForma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64" fontId="0" fillId="0" borderId="6" xfId="0" applyNumberFormat="1" applyBorder="1" applyAlignment="1">
      <alignment vertical="center" wrapText="1"/>
    </xf>
    <xf numFmtId="164" fontId="0" fillId="0" borderId="8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165" fontId="1" fillId="0" borderId="6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6" fontId="1" fillId="0" borderId="1" xfId="0" applyNumberFormat="1" applyFont="1" applyBorder="1" applyAlignment="1">
      <alignment vertical="center" wrapText="1"/>
    </xf>
    <xf numFmtId="165" fontId="1" fillId="0" borderId="7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2" fontId="0" fillId="0" borderId="10" xfId="0" applyNumberFormat="1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89;&#1103;\Downloads\&#1090;&#1072;&#1088;&#1080;&#1092;%20&#1089;&#1101;%20&#1084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тература"/>
      <sheetName val="потери в кл"/>
      <sheetName val="расход ээ по абонентам"/>
      <sheetName val="кол-во тр-ров и лэп"/>
      <sheetName val="Анкета"/>
      <sheetName val="норматив числ"/>
      <sheetName val="Штатное"/>
      <sheetName val="П№1.3"/>
      <sheetName val="П№1.4 баланс"/>
      <sheetName val="П№1.5"/>
      <sheetName val="П№1.6"/>
      <sheetName val="П№1.12"/>
      <sheetName val="П№1.15"/>
      <sheetName val="П№1.16"/>
      <sheetName val="П№1.18"/>
      <sheetName val="П№1.20"/>
      <sheetName val="П№1.20.3"/>
      <sheetName val="П№1.21.3"/>
      <sheetName val="П№1.24"/>
      <sheetName val="П№1.25"/>
      <sheetName val="П№1.27"/>
      <sheetName val="П№1.30"/>
      <sheetName val="свод"/>
      <sheetName val="П2.1"/>
      <sheetName val="П2.2"/>
      <sheetName val="цеховые и общепроизв расх"/>
      <sheetName val="потребность в канц тов"/>
      <sheetName val="услуги связи"/>
      <sheetName val="обуч и команд"/>
      <sheetName val="мыло сиз"/>
      <sheetName val="прайс на обучение"/>
      <sheetName val="прайс одежда"/>
      <sheetName val="прайс канц тов"/>
      <sheetName val="мат помощь"/>
      <sheetName val="НВВ"/>
      <sheetName val="план значения"/>
      <sheetName val="форма 1.1"/>
      <sheetName val="форма 1.2"/>
      <sheetName val="форма 1.4"/>
      <sheetName val="форма 2.1"/>
      <sheetName val="форма 2.2"/>
      <sheetName val="форма 2.3"/>
      <sheetName val="форма 2.4"/>
      <sheetName val="форма 3.1"/>
      <sheetName val="форма 3.2"/>
      <sheetName val="форма 3.3"/>
      <sheetName val="форма 4.1"/>
      <sheetName val="форма 4.2"/>
      <sheetName val="свод по формам"/>
      <sheetName val="ШР"/>
      <sheetName val="расходы на оплату труд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H6">
            <v>17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selection activeCell="G14" sqref="G14"/>
    </sheetView>
  </sheetViews>
  <sheetFormatPr defaultRowHeight="14.4" x14ac:dyDescent="0.3"/>
  <cols>
    <col min="1" max="1" width="7.109375" customWidth="1"/>
    <col min="2" max="2" width="43.77734375" customWidth="1"/>
    <col min="3" max="3" width="10.21875" customWidth="1"/>
    <col min="7" max="7" width="11.33203125" customWidth="1"/>
    <col min="8" max="8" width="12.109375" customWidth="1"/>
    <col min="11" max="11" width="11.77734375" customWidth="1"/>
    <col min="12" max="12" width="12.33203125" customWidth="1"/>
  </cols>
  <sheetData>
    <row r="1" spans="1:17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" thickBot="1" x14ac:dyDescent="0.35">
      <c r="A2" s="2"/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3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6" t="s">
        <v>4</v>
      </c>
      <c r="I3" s="7"/>
      <c r="J3" s="7"/>
      <c r="K3" s="7"/>
      <c r="L3" s="8"/>
      <c r="M3" s="6"/>
      <c r="N3" s="7"/>
      <c r="O3" s="7"/>
      <c r="P3" s="7"/>
      <c r="Q3" s="8"/>
    </row>
    <row r="4" spans="1:17" x14ac:dyDescent="0.3">
      <c r="A4" s="4"/>
      <c r="B4" s="5"/>
      <c r="C4" s="9" t="s">
        <v>5</v>
      </c>
      <c r="D4" s="10" t="s">
        <v>6</v>
      </c>
      <c r="E4" s="10" t="s">
        <v>7</v>
      </c>
      <c r="F4" s="11" t="s">
        <v>8</v>
      </c>
      <c r="G4" s="12" t="s">
        <v>9</v>
      </c>
      <c r="H4" s="9" t="s">
        <v>5</v>
      </c>
      <c r="I4" s="10" t="s">
        <v>6</v>
      </c>
      <c r="J4" s="10" t="s">
        <v>7</v>
      </c>
      <c r="K4" s="10" t="s">
        <v>8</v>
      </c>
      <c r="L4" s="12" t="s">
        <v>9</v>
      </c>
      <c r="M4" s="9"/>
      <c r="N4" s="10"/>
      <c r="O4" s="10"/>
      <c r="P4" s="10"/>
      <c r="Q4" s="12"/>
    </row>
    <row r="5" spans="1:17" x14ac:dyDescent="0.3">
      <c r="A5" s="13">
        <v>1</v>
      </c>
      <c r="B5" s="14">
        <f>A5+1</f>
        <v>2</v>
      </c>
      <c r="C5" s="15">
        <f t="shared" ref="C5:L5" si="0">B5+1</f>
        <v>3</v>
      </c>
      <c r="D5" s="13">
        <f t="shared" si="0"/>
        <v>4</v>
      </c>
      <c r="E5" s="13">
        <f t="shared" si="0"/>
        <v>5</v>
      </c>
      <c r="F5" s="16">
        <f t="shared" si="0"/>
        <v>6</v>
      </c>
      <c r="G5" s="17">
        <f t="shared" si="0"/>
        <v>7</v>
      </c>
      <c r="H5" s="15">
        <f t="shared" si="0"/>
        <v>8</v>
      </c>
      <c r="I5" s="13">
        <f t="shared" si="0"/>
        <v>9</v>
      </c>
      <c r="J5" s="13">
        <f t="shared" si="0"/>
        <v>10</v>
      </c>
      <c r="K5" s="13">
        <f t="shared" si="0"/>
        <v>11</v>
      </c>
      <c r="L5" s="17">
        <f t="shared" si="0"/>
        <v>12</v>
      </c>
      <c r="M5" s="15"/>
      <c r="N5" s="13"/>
      <c r="O5" s="13"/>
      <c r="P5" s="13"/>
      <c r="Q5" s="17"/>
    </row>
    <row r="6" spans="1:17" ht="26.4" customHeight="1" x14ac:dyDescent="0.3">
      <c r="A6" s="18" t="s">
        <v>10</v>
      </c>
      <c r="B6" s="19" t="s">
        <v>11</v>
      </c>
      <c r="C6" s="20">
        <f>SUM(C9:C11)</f>
        <v>15.626660999999999</v>
      </c>
      <c r="D6" s="21">
        <f>C9</f>
        <v>11.287357999999999</v>
      </c>
      <c r="E6" s="21"/>
      <c r="F6" s="22">
        <f>C11-G6</f>
        <v>3.988572</v>
      </c>
      <c r="G6" s="22">
        <v>0.35073100000000001</v>
      </c>
      <c r="H6" s="20">
        <f>C6*1.05</f>
        <v>16.407994049999999</v>
      </c>
      <c r="I6" s="21">
        <f>D6:D8*1.05</f>
        <v>11.8517259</v>
      </c>
      <c r="J6" s="21"/>
      <c r="K6" s="22">
        <f>F6*1.05</f>
        <v>4.1880006000000005</v>
      </c>
      <c r="L6" s="22">
        <f>G6*1.05</f>
        <v>0.36826755000000005</v>
      </c>
      <c r="M6" s="20"/>
      <c r="N6" s="21"/>
      <c r="O6" s="21"/>
      <c r="P6" s="22"/>
      <c r="Q6" s="22"/>
    </row>
    <row r="7" spans="1:17" ht="26.4" customHeight="1" x14ac:dyDescent="0.3">
      <c r="A7" s="18" t="s">
        <v>12</v>
      </c>
      <c r="B7" s="19" t="s">
        <v>13</v>
      </c>
      <c r="C7" s="20">
        <f>C6</f>
        <v>15.626660999999999</v>
      </c>
      <c r="D7" s="21"/>
      <c r="E7" s="21"/>
      <c r="F7" s="22"/>
      <c r="G7" s="23"/>
      <c r="H7" s="20">
        <f>H6</f>
        <v>16.407994049999999</v>
      </c>
      <c r="I7" s="21"/>
      <c r="J7" s="21"/>
      <c r="K7" s="22"/>
      <c r="L7" s="23"/>
      <c r="M7" s="20"/>
      <c r="N7" s="21"/>
      <c r="O7" s="21"/>
      <c r="P7" s="22"/>
      <c r="Q7" s="23"/>
    </row>
    <row r="8" spans="1:17" ht="26.4" customHeight="1" x14ac:dyDescent="0.3">
      <c r="A8" s="18"/>
      <c r="B8" s="19" t="s">
        <v>14</v>
      </c>
      <c r="C8" s="20"/>
      <c r="D8" s="21"/>
      <c r="E8" s="21"/>
      <c r="F8" s="22"/>
      <c r="G8" s="24"/>
      <c r="H8" s="20"/>
      <c r="I8" s="21"/>
      <c r="J8" s="21"/>
      <c r="K8" s="21"/>
      <c r="L8" s="24"/>
      <c r="M8" s="20"/>
      <c r="N8" s="21"/>
      <c r="O8" s="21"/>
      <c r="P8" s="21"/>
      <c r="Q8" s="24"/>
    </row>
    <row r="9" spans="1:17" ht="26.4" customHeight="1" x14ac:dyDescent="0.3">
      <c r="A9" s="18"/>
      <c r="B9" s="19" t="s">
        <v>6</v>
      </c>
      <c r="C9" s="20">
        <v>11.287357999999999</v>
      </c>
      <c r="D9" s="21">
        <f>C9</f>
        <v>11.287357999999999</v>
      </c>
      <c r="E9" s="21"/>
      <c r="F9" s="22"/>
      <c r="G9" s="24"/>
      <c r="H9" s="20">
        <f>I9</f>
        <v>11.8517259</v>
      </c>
      <c r="I9" s="21">
        <f>I6</f>
        <v>11.8517259</v>
      </c>
      <c r="J9" s="21"/>
      <c r="K9" s="21"/>
      <c r="L9" s="24"/>
      <c r="M9" s="20"/>
      <c r="N9" s="21"/>
      <c r="O9" s="21"/>
      <c r="P9" s="21"/>
      <c r="Q9" s="24"/>
    </row>
    <row r="10" spans="1:17" ht="26.4" customHeight="1" x14ac:dyDescent="0.3">
      <c r="A10" s="18"/>
      <c r="B10" s="19" t="s">
        <v>15</v>
      </c>
      <c r="C10" s="20"/>
      <c r="D10" s="21"/>
      <c r="E10" s="21"/>
      <c r="F10" s="22"/>
      <c r="G10" s="24"/>
      <c r="H10" s="20"/>
      <c r="I10" s="21"/>
      <c r="J10" s="21"/>
      <c r="K10" s="21"/>
      <c r="L10" s="24"/>
      <c r="M10" s="20"/>
      <c r="N10" s="21"/>
      <c r="O10" s="21"/>
      <c r="P10" s="21"/>
      <c r="Q10" s="24"/>
    </row>
    <row r="11" spans="1:17" ht="26.4" customHeight="1" x14ac:dyDescent="0.3">
      <c r="A11" s="18"/>
      <c r="B11" s="19" t="s">
        <v>16</v>
      </c>
      <c r="C11" s="20">
        <v>4.3393030000000001</v>
      </c>
      <c r="D11" s="21"/>
      <c r="E11" s="21"/>
      <c r="F11" s="22">
        <f>F6</f>
        <v>3.988572</v>
      </c>
      <c r="G11" s="22">
        <f>G6</f>
        <v>0.35073100000000001</v>
      </c>
      <c r="H11" s="20">
        <f>H6</f>
        <v>16.407994049999999</v>
      </c>
      <c r="I11" s="21"/>
      <c r="J11" s="21"/>
      <c r="K11" s="22">
        <f>K6</f>
        <v>4.1880006000000005</v>
      </c>
      <c r="L11" s="22">
        <f>L6</f>
        <v>0.36826755000000005</v>
      </c>
      <c r="M11" s="20"/>
      <c r="N11" s="21"/>
      <c r="O11" s="21"/>
      <c r="P11" s="22"/>
      <c r="Q11" s="22"/>
    </row>
    <row r="12" spans="1:17" ht="26.4" customHeight="1" x14ac:dyDescent="0.3">
      <c r="A12" s="18" t="s">
        <v>17</v>
      </c>
      <c r="B12" s="19" t="s">
        <v>18</v>
      </c>
      <c r="C12" s="20">
        <f>SUM(C9:C11)</f>
        <v>15.626660999999999</v>
      </c>
      <c r="D12" s="21"/>
      <c r="E12" s="21"/>
      <c r="F12" s="22"/>
      <c r="G12" s="24"/>
      <c r="H12" s="20">
        <f>H6</f>
        <v>16.407994049999999</v>
      </c>
      <c r="I12" s="21"/>
      <c r="J12" s="21"/>
      <c r="K12" s="21"/>
      <c r="L12" s="24"/>
      <c r="M12" s="20"/>
      <c r="N12" s="21"/>
      <c r="O12" s="21"/>
      <c r="P12" s="21"/>
      <c r="Q12" s="24"/>
    </row>
    <row r="13" spans="1:17" ht="26.4" customHeight="1" x14ac:dyDescent="0.3">
      <c r="A13" s="18" t="s">
        <v>19</v>
      </c>
      <c r="B13" s="19" t="s">
        <v>20</v>
      </c>
      <c r="C13" s="20"/>
      <c r="D13" s="21"/>
      <c r="E13" s="21"/>
      <c r="F13" s="22"/>
      <c r="G13" s="24"/>
      <c r="H13" s="20"/>
      <c r="I13" s="21"/>
      <c r="J13" s="21"/>
      <c r="K13" s="21"/>
      <c r="L13" s="24"/>
      <c r="M13" s="20"/>
      <c r="N13" s="21"/>
      <c r="O13" s="21"/>
      <c r="P13" s="21"/>
      <c r="Q13" s="24"/>
    </row>
    <row r="14" spans="1:17" ht="26.4" customHeight="1" x14ac:dyDescent="0.3">
      <c r="A14" s="18" t="s">
        <v>21</v>
      </c>
      <c r="B14" s="19" t="s">
        <v>22</v>
      </c>
      <c r="C14" s="20"/>
      <c r="D14" s="21"/>
      <c r="E14" s="21"/>
      <c r="F14" s="22"/>
      <c r="G14" s="24"/>
      <c r="H14" s="20"/>
      <c r="I14" s="21"/>
      <c r="J14" s="21"/>
      <c r="K14" s="21"/>
      <c r="L14" s="24"/>
      <c r="M14" s="20"/>
      <c r="N14" s="21"/>
      <c r="O14" s="21"/>
      <c r="P14" s="21"/>
      <c r="Q14" s="24"/>
    </row>
    <row r="15" spans="1:17" ht="26.4" customHeight="1" x14ac:dyDescent="0.3">
      <c r="A15" s="18" t="s">
        <v>23</v>
      </c>
      <c r="B15" s="19" t="s">
        <v>24</v>
      </c>
      <c r="C15" s="25">
        <f>[1]П№1.3!H6</f>
        <v>17</v>
      </c>
      <c r="D15" s="21"/>
      <c r="E15" s="21"/>
      <c r="F15" s="22">
        <f>[1]П№1.3!F44</f>
        <v>0</v>
      </c>
      <c r="G15" s="23">
        <f>C15-F15</f>
        <v>17</v>
      </c>
      <c r="H15" s="25">
        <f>0.95*C15</f>
        <v>16.149999999999999</v>
      </c>
      <c r="I15" s="21"/>
      <c r="J15" s="21"/>
      <c r="K15" s="22">
        <f>F15*0.95</f>
        <v>0</v>
      </c>
      <c r="L15" s="23">
        <f>G15*0.95</f>
        <v>16.149999999999999</v>
      </c>
      <c r="M15" s="25"/>
      <c r="N15" s="21"/>
      <c r="O15" s="21"/>
      <c r="P15" s="22"/>
      <c r="Q15" s="23"/>
    </row>
    <row r="16" spans="1:17" ht="26.4" customHeight="1" x14ac:dyDescent="0.3">
      <c r="A16" s="18"/>
      <c r="B16" s="19" t="s">
        <v>25</v>
      </c>
      <c r="C16" s="25">
        <f>100*C15/C6</f>
        <v>108.78843535416812</v>
      </c>
      <c r="D16" s="21"/>
      <c r="E16" s="19"/>
      <c r="F16" s="22">
        <f>100*F15/(D9+F11)</f>
        <v>0</v>
      </c>
      <c r="G16" s="26">
        <f>100*G15/G11</f>
        <v>4847.0195106791243</v>
      </c>
      <c r="H16" s="25">
        <f>H15/H11*100</f>
        <v>98.427631987104476</v>
      </c>
      <c r="I16" s="21"/>
      <c r="J16" s="19"/>
      <c r="K16" s="22">
        <f>100*K15/(I9+K11)</f>
        <v>0</v>
      </c>
      <c r="L16" s="26">
        <f>100*L15/L11</f>
        <v>4385.3986049001587</v>
      </c>
      <c r="M16" s="25"/>
      <c r="N16" s="21"/>
      <c r="O16" s="19"/>
      <c r="P16" s="22"/>
      <c r="Q16" s="26"/>
    </row>
    <row r="17" spans="1:17" ht="26.4" customHeight="1" x14ac:dyDescent="0.3">
      <c r="A17" s="18" t="s">
        <v>26</v>
      </c>
      <c r="B17" s="19" t="s">
        <v>27</v>
      </c>
      <c r="C17" s="20"/>
      <c r="D17" s="21"/>
      <c r="E17" s="21"/>
      <c r="F17" s="27"/>
      <c r="G17" s="24"/>
      <c r="H17" s="20"/>
      <c r="I17" s="21"/>
      <c r="J17" s="21"/>
      <c r="K17" s="21"/>
      <c r="L17" s="24"/>
      <c r="M17" s="20"/>
      <c r="N17" s="21"/>
      <c r="O17" s="21"/>
      <c r="P17" s="21"/>
      <c r="Q17" s="24"/>
    </row>
    <row r="18" spans="1:17" ht="26.4" customHeight="1" x14ac:dyDescent="0.3">
      <c r="A18" s="28" t="s">
        <v>28</v>
      </c>
      <c r="B18" s="29" t="s">
        <v>29</v>
      </c>
      <c r="C18" s="30">
        <f>F18+G18</f>
        <v>-1.3733390000000014</v>
      </c>
      <c r="D18" s="31"/>
      <c r="E18" s="31"/>
      <c r="F18" s="32">
        <f>SUM(D6:F6)-F15</f>
        <v>15.275929999999999</v>
      </c>
      <c r="G18" s="33">
        <f>G6-G15</f>
        <v>-16.649269</v>
      </c>
      <c r="H18" s="30">
        <f>H11-H15</f>
        <v>0.25799405000000064</v>
      </c>
      <c r="I18" s="31"/>
      <c r="J18" s="31"/>
      <c r="K18" s="34">
        <f>SUM(I6:K6)-K15</f>
        <v>16.0397265</v>
      </c>
      <c r="L18" s="33">
        <f>L6-L15</f>
        <v>-15.781732449999998</v>
      </c>
      <c r="M18" s="30"/>
      <c r="N18" s="31"/>
      <c r="O18" s="31"/>
      <c r="P18" s="31"/>
      <c r="Q18" s="33"/>
    </row>
    <row r="19" spans="1:17" ht="26.4" customHeight="1" x14ac:dyDescent="0.3">
      <c r="A19" s="18"/>
      <c r="B19" s="19" t="s">
        <v>30</v>
      </c>
      <c r="C19" s="20"/>
      <c r="D19" s="21"/>
      <c r="E19" s="21"/>
      <c r="F19" s="27"/>
      <c r="G19" s="24"/>
      <c r="H19" s="20"/>
      <c r="I19" s="21"/>
      <c r="J19" s="21"/>
      <c r="K19" s="21"/>
      <c r="L19" s="24"/>
      <c r="M19" s="20"/>
      <c r="N19" s="21"/>
      <c r="O19" s="21"/>
      <c r="P19" s="21"/>
      <c r="Q19" s="24"/>
    </row>
    <row r="20" spans="1:17" ht="26.4" customHeight="1" x14ac:dyDescent="0.3">
      <c r="A20" s="18"/>
      <c r="B20" s="19" t="s">
        <v>31</v>
      </c>
      <c r="C20" s="20"/>
      <c r="D20" s="21"/>
      <c r="E20" s="21"/>
      <c r="F20" s="27"/>
      <c r="G20" s="24"/>
      <c r="H20" s="20"/>
      <c r="I20" s="21"/>
      <c r="J20" s="21"/>
      <c r="K20" s="21"/>
      <c r="L20" s="24"/>
      <c r="M20" s="20"/>
      <c r="N20" s="21"/>
      <c r="O20" s="21"/>
      <c r="P20" s="21"/>
      <c r="Q20" s="24"/>
    </row>
    <row r="21" spans="1:17" ht="26.4" customHeight="1" x14ac:dyDescent="0.3">
      <c r="A21" s="18"/>
      <c r="B21" s="19" t="s">
        <v>32</v>
      </c>
      <c r="C21" s="20"/>
      <c r="D21" s="21"/>
      <c r="E21" s="21"/>
      <c r="F21" s="27"/>
      <c r="G21" s="24"/>
      <c r="H21" s="20"/>
      <c r="I21" s="21"/>
      <c r="J21" s="21"/>
      <c r="K21" s="21"/>
      <c r="L21" s="24"/>
      <c r="M21" s="20"/>
      <c r="N21" s="21"/>
      <c r="O21" s="21"/>
      <c r="P21" s="21"/>
      <c r="Q21" s="24"/>
    </row>
    <row r="22" spans="1:17" ht="26.4" customHeight="1" x14ac:dyDescent="0.3">
      <c r="A22" s="18" t="s">
        <v>33</v>
      </c>
      <c r="B22" s="19" t="s">
        <v>34</v>
      </c>
      <c r="C22" s="20"/>
      <c r="D22" s="21"/>
      <c r="E22" s="21"/>
      <c r="F22" s="27"/>
      <c r="G22" s="24"/>
      <c r="H22" s="20"/>
      <c r="I22" s="21"/>
      <c r="J22" s="21"/>
      <c r="K22" s="21"/>
      <c r="L22" s="24"/>
      <c r="M22" s="20"/>
      <c r="N22" s="21"/>
      <c r="O22" s="21"/>
      <c r="P22" s="21"/>
      <c r="Q22" s="24"/>
    </row>
    <row r="23" spans="1:17" ht="26.4" customHeight="1" thickBot="1" x14ac:dyDescent="0.35">
      <c r="A23" s="18" t="s">
        <v>35</v>
      </c>
      <c r="B23" s="19" t="s">
        <v>36</v>
      </c>
      <c r="C23" s="35"/>
      <c r="D23" s="36"/>
      <c r="E23" s="36"/>
      <c r="F23" s="37"/>
      <c r="G23" s="38"/>
      <c r="H23" s="35"/>
      <c r="I23" s="36"/>
      <c r="J23" s="36"/>
      <c r="K23" s="36"/>
      <c r="L23" s="38"/>
      <c r="M23" s="35"/>
      <c r="N23" s="36"/>
      <c r="O23" s="36"/>
      <c r="P23" s="36"/>
      <c r="Q23" s="38"/>
    </row>
  </sheetData>
  <mergeCells count="6">
    <mergeCell ref="A1:Q1"/>
    <mergeCell ref="A3:A4"/>
    <mergeCell ref="B3:B4"/>
    <mergeCell ref="C3:G3"/>
    <mergeCell ref="H3:L3"/>
    <mergeCell ref="M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Нася</dc:creator>
  <cp:lastModifiedBy>Нася</cp:lastModifiedBy>
  <dcterms:created xsi:type="dcterms:W3CDTF">2016-12-27T15:55:22Z</dcterms:created>
  <dcterms:modified xsi:type="dcterms:W3CDTF">2016-12-27T15:57:00Z</dcterms:modified>
</cp:coreProperties>
</file>